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075" activeTab="0"/>
  </bookViews>
  <sheets>
    <sheet name="Расчет обор.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<sst xmlns="http://schemas.openxmlformats.org/spreadsheetml/2006/main" count="41" uniqueCount="40">
  <si>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Стройка:  Реконструкция комплекса ГУЗ «Костромская областная больница»</t>
  </si>
  <si>
    <t>РАСЧЕТ</t>
  </si>
  <si>
    <t>СТОИМОСТИ ОБОРУДОВАНИЯ, ОТСУТСТВУЮЩЕГО В НОРМАТИВНОЙ БАЗЕ ТСНБ-2001 (ЭТАЛОН) КОСТРОМСКОЙ ОБЛАСТИ</t>
  </si>
  <si>
    <t>№№
п.п.</t>
  </si>
  <si>
    <t>Шифр внутренний</t>
  </si>
  <si>
    <t>Наименование</t>
  </si>
  <si>
    <t>Ед.
изм.</t>
  </si>
  <si>
    <t>К-во</t>
  </si>
  <si>
    <t>№
прайс-листа</t>
  </si>
  <si>
    <t>Валюта</t>
  </si>
  <si>
    <t>Стоимость
в валюте</t>
  </si>
  <si>
    <t>Курс</t>
  </si>
  <si>
    <t>Стоимость (руб.)</t>
  </si>
  <si>
    <t>Заг.-скл. Расходы
(ЗСР)</t>
  </si>
  <si>
    <t>Итого с ЗСР</t>
  </si>
  <si>
    <t>Транспорт-ные расходы
(ТР)</t>
  </si>
  <si>
    <t>Итого с ТР на ед. изм.</t>
  </si>
  <si>
    <t xml:space="preserve">ВСЕГО в ТЦ
гр.5хгр.15
</t>
  </si>
  <si>
    <t>Индекс перехода в базисные цены</t>
  </si>
  <si>
    <t>Итого в базисных ценах на 01.01.2001 г. на ед. изм.</t>
  </si>
  <si>
    <t>ВСЕГО в базисных ценах на 01.01.2001 г.
гр. 5хгр.18</t>
  </si>
  <si>
    <t>с НДС</t>
  </si>
  <si>
    <t>без НДС</t>
  </si>
  <si>
    <t>Объект:</t>
  </si>
  <si>
    <t>Реконструкция акушерского здания с пристройкой нового корпуса для создания областного перинатального центра</t>
  </si>
  <si>
    <t>Локальная смета № 02-01-02. Водоснабжение и водоотведение</t>
  </si>
  <si>
    <t>СО-0001</t>
  </si>
  <si>
    <t>Хозяйственно-питьевая установка Hydro MPC-E 4 CRE 10-6</t>
  </si>
  <si>
    <t>к-т</t>
  </si>
  <si>
    <t>EUR</t>
  </si>
  <si>
    <t>СО-0002</t>
  </si>
  <si>
    <t>Насос противопожарный NB 32-200.1/205 производительностью 18,0 м3/час</t>
  </si>
  <si>
    <t>шт.</t>
  </si>
  <si>
    <t>Итого по смете № 02-01-02</t>
  </si>
  <si>
    <t>Примечания:</t>
  </si>
  <si>
    <t>Норматив по гр. 11 - МДС 81.35-2004, п. 4.64</t>
  </si>
  <si>
    <t>Норматив по гр. 13 - МДС 81.35-2004, п. 4.62</t>
  </si>
  <si>
    <t>Норматив по гр. 15 - Приложение 4 к письму Минрегиона России от 02.03.2011 г. № 4511-КК/08, п. 29</t>
  </si>
  <si>
    <t>Норматив по гр. 8 - Прогноз на основании данных Банка России (www.cbr.ru)</t>
  </si>
  <si>
    <t>Составил: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</si>
</sst>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Verdana"/>
      <family val="2"/>
    </font>
    <font>
      <i/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9"/>
      <color theme="1"/>
      <name val="Arial"/>
      <family val="2"/>
    </font>
    <font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2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tabSelected="1" zoomScalePageLayoutView="0" workbookViewId="0" topLeftCell="A1">
      <selection activeCell="A4" sqref="A4:A5"/>
    </sheetView>
  </sheetViews>
  <sheetFormatPr defaultColWidth="9.00390625" defaultRowHeight="14.25"/>
  <cols>
    <col min="1" max="1" width="3.75390625" style="0" customWidth="1"/>
    <col min="2" max="2" width="11.125" style="0" customWidth="1"/>
    <col min="3" max="3" width="25.125" style="0" customWidth="1"/>
    <col min="4" max="5" width="7.00390625" style="0" customWidth="1"/>
    <col min="6" max="6" width="6.50390625" style="0" bestFit="1" customWidth="1"/>
    <col min="7" max="7" width="7.375" style="0" bestFit="1" customWidth="1"/>
    <col min="8" max="8" width="10.25390625" style="0" bestFit="1" customWidth="1"/>
    <col min="9" max="9" width="4.875" style="0" bestFit="1" customWidth="1"/>
    <col min="10" max="11" width="10.25390625" style="0" customWidth="1"/>
    <col min="13" max="13" width="9.875" style="0" bestFit="1" customWidth="1"/>
    <col min="14" max="16" width="9.75390625" style="0" customWidth="1"/>
    <col min="18" max="18" width="11.875" style="0" customWidth="1"/>
    <col min="19" max="19" width="11.50390625" style="0" bestFit="1" customWidth="1"/>
  </cols>
  <sheetData>
    <row r="1" spans="1:19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ht="5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  <c r="L4" s="5" t="s">
        <v>13</v>
      </c>
      <c r="M4" s="4" t="s">
        <v>14</v>
      </c>
      <c r="N4" s="5" t="s">
        <v>15</v>
      </c>
      <c r="O4" s="4" t="s">
        <v>16</v>
      </c>
      <c r="P4" s="6" t="s">
        <v>17</v>
      </c>
      <c r="Q4" s="4" t="s">
        <v>18</v>
      </c>
      <c r="R4" s="4" t="s">
        <v>19</v>
      </c>
      <c r="S4" s="4" t="s">
        <v>20</v>
      </c>
      <c r="T4" s="7"/>
      <c r="U4" s="7"/>
      <c r="V4" s="7"/>
    </row>
    <row r="5" spans="1:19" ht="14.25">
      <c r="A5" s="4"/>
      <c r="B5" s="4"/>
      <c r="C5" s="4"/>
      <c r="D5" s="4"/>
      <c r="E5" s="4"/>
      <c r="F5" s="4"/>
      <c r="G5" s="4"/>
      <c r="H5" s="4"/>
      <c r="I5" s="4"/>
      <c r="J5" s="8" t="s">
        <v>21</v>
      </c>
      <c r="K5" s="8" t="s">
        <v>22</v>
      </c>
      <c r="L5" s="9">
        <v>0.02</v>
      </c>
      <c r="M5" s="4"/>
      <c r="N5" s="9">
        <v>0.05</v>
      </c>
      <c r="O5" s="4"/>
      <c r="P5" s="10"/>
      <c r="Q5" s="4"/>
      <c r="R5" s="4"/>
      <c r="S5" s="4"/>
    </row>
    <row r="6" spans="1:19" ht="15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</row>
    <row r="7" spans="1:19" ht="15" thickTop="1">
      <c r="A7" s="12"/>
      <c r="B7" s="12" t="s">
        <v>23</v>
      </c>
      <c r="C7" s="12" t="s">
        <v>24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4.25">
      <c r="A8" s="13"/>
      <c r="B8" s="14" t="s">
        <v>25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8" customFormat="1" ht="42.75">
      <c r="A10" s="15">
        <v>1</v>
      </c>
      <c r="B10" s="15" t="s">
        <v>26</v>
      </c>
      <c r="C10" s="15" t="s">
        <v>27</v>
      </c>
      <c r="D10" s="16" t="s">
        <v>28</v>
      </c>
      <c r="E10" s="16">
        <v>1</v>
      </c>
      <c r="F10" s="16">
        <v>1</v>
      </c>
      <c r="G10" s="16" t="s">
        <v>29</v>
      </c>
      <c r="H10" s="17">
        <v>20417</v>
      </c>
      <c r="I10" s="16">
        <v>42</v>
      </c>
      <c r="J10" s="17">
        <f>ROUND(H10*I10,2)</f>
        <v>857514</v>
      </c>
      <c r="K10" s="17">
        <f>ROUND(J10/1.18,2)</f>
        <v>726706.78</v>
      </c>
      <c r="L10" s="17">
        <f>ROUND(K10*2%,2)</f>
        <v>14534.14</v>
      </c>
      <c r="M10" s="17">
        <f>K10+L10</f>
        <v>741240.92</v>
      </c>
      <c r="N10" s="17">
        <f>ROUND(M10*5%,2)</f>
        <v>37062.05</v>
      </c>
      <c r="O10" s="17">
        <f>M10+N10</f>
        <v>778302.9700000001</v>
      </c>
      <c r="P10" s="17">
        <f>ROUND(E10*O10,2)</f>
        <v>778302.97</v>
      </c>
      <c r="Q10" s="17">
        <v>2.81</v>
      </c>
      <c r="R10" s="17">
        <f>ROUND(O10/Q10,2)</f>
        <v>276976.15</v>
      </c>
      <c r="S10" s="17">
        <f>ROUND(E10*R10,2)</f>
        <v>276976.15</v>
      </c>
    </row>
    <row r="11" spans="1:19" s="18" customFormat="1" ht="57">
      <c r="A11" s="15">
        <v>2</v>
      </c>
      <c r="B11" s="15" t="s">
        <v>30</v>
      </c>
      <c r="C11" s="15" t="s">
        <v>31</v>
      </c>
      <c r="D11" s="16" t="s">
        <v>32</v>
      </c>
      <c r="E11" s="16">
        <v>2</v>
      </c>
      <c r="F11" s="16">
        <v>2</v>
      </c>
      <c r="G11" s="16" t="s">
        <v>29</v>
      </c>
      <c r="H11" s="17">
        <v>1674</v>
      </c>
      <c r="I11" s="16">
        <v>42</v>
      </c>
      <c r="J11" s="17">
        <f>ROUND(H11*I11,2)</f>
        <v>70308</v>
      </c>
      <c r="K11" s="17">
        <f>ROUND(J11/1.18,2)</f>
        <v>59583.05</v>
      </c>
      <c r="L11" s="17">
        <f>ROUND(K11*2%,2)</f>
        <v>1191.66</v>
      </c>
      <c r="M11" s="17">
        <f>K11+L11</f>
        <v>60774.71000000001</v>
      </c>
      <c r="N11" s="17">
        <f>ROUND(M11*5%,2)</f>
        <v>3038.74</v>
      </c>
      <c r="O11" s="17">
        <f>M11+N11</f>
        <v>63813.450000000004</v>
      </c>
      <c r="P11" s="17">
        <f>ROUND(E11*O11,2)</f>
        <v>127626.9</v>
      </c>
      <c r="Q11" s="17">
        <v>2.81</v>
      </c>
      <c r="R11" s="17">
        <f>ROUND(O11/Q11,2)</f>
        <v>22709.41</v>
      </c>
      <c r="S11" s="17">
        <f>ROUND(E11*R11,2)</f>
        <v>45418.82</v>
      </c>
    </row>
    <row r="12" spans="1:19" s="18" customFormat="1" ht="14.25">
      <c r="A12" s="15"/>
      <c r="B12" s="15"/>
      <c r="C12" s="15"/>
      <c r="D12" s="16"/>
      <c r="E12" s="16"/>
      <c r="F12" s="16"/>
      <c r="G12" s="16"/>
      <c r="H12" s="17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8" customFormat="1" ht="14.25">
      <c r="A13" s="15"/>
      <c r="B13" s="15"/>
      <c r="C13" s="15"/>
      <c r="D13" s="16"/>
      <c r="E13" s="16"/>
      <c r="F13" s="16"/>
      <c r="G13" s="16"/>
      <c r="H13" s="17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14.25">
      <c r="A14" s="15"/>
      <c r="B14" s="15"/>
      <c r="C14" s="15"/>
      <c r="D14" s="16"/>
      <c r="E14" s="16"/>
      <c r="F14" s="16"/>
      <c r="G14" s="16"/>
      <c r="H14" s="17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8" customFormat="1" ht="15">
      <c r="A15" s="15"/>
      <c r="B15" s="15"/>
      <c r="C15" s="15" t="s">
        <v>33</v>
      </c>
      <c r="D15" s="16"/>
      <c r="E15" s="16"/>
      <c r="F15" s="16"/>
      <c r="G15" s="16"/>
      <c r="H15" s="17"/>
      <c r="I15" s="16"/>
      <c r="J15" s="17"/>
      <c r="K15" s="17"/>
      <c r="L15" s="17"/>
      <c r="M15" s="17"/>
      <c r="N15" s="17"/>
      <c r="O15" s="17"/>
      <c r="P15" s="19">
        <f>SUM(P10:P14)</f>
        <v>905929.87</v>
      </c>
      <c r="Q15" s="17"/>
      <c r="R15" s="17"/>
      <c r="S15" s="19">
        <f>SUM(S10:S14)</f>
        <v>322394.97000000003</v>
      </c>
    </row>
    <row r="16" spans="1:19" s="18" customFormat="1" ht="14.25">
      <c r="A16" s="15"/>
      <c r="B16" s="15"/>
      <c r="C16" s="15"/>
      <c r="D16" s="16"/>
      <c r="E16" s="16"/>
      <c r="F16" s="16"/>
      <c r="G16" s="16"/>
      <c r="H16" s="17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14.25">
      <c r="A17" s="15"/>
      <c r="B17" s="15"/>
      <c r="C17" s="15"/>
      <c r="D17" s="16"/>
      <c r="E17" s="16"/>
      <c r="F17" s="16"/>
      <c r="G17" s="16"/>
      <c r="H17" s="17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14.25">
      <c r="A18" s="15"/>
      <c r="B18" s="15"/>
      <c r="C18" s="15"/>
      <c r="D18" s="16"/>
      <c r="E18" s="16"/>
      <c r="F18" s="16"/>
      <c r="G18" s="16"/>
      <c r="H18" s="17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8" customFormat="1" ht="14.25">
      <c r="A19" s="15"/>
      <c r="B19" s="15"/>
      <c r="C19" s="15"/>
      <c r="D19" s="16"/>
      <c r="E19" s="16"/>
      <c r="F19" s="16"/>
      <c r="G19" s="16"/>
      <c r="H19" s="17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18" customFormat="1" ht="14.25">
      <c r="A20" s="15"/>
      <c r="B20" s="15"/>
      <c r="C20" s="15"/>
      <c r="D20" s="16"/>
      <c r="E20" s="16"/>
      <c r="F20" s="16"/>
      <c r="G20" s="16"/>
      <c r="H20" s="17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8" customFormat="1" ht="14.25">
      <c r="A21" s="15"/>
      <c r="B21" s="15"/>
      <c r="C21" s="15"/>
      <c r="D21" s="16"/>
      <c r="E21" s="16"/>
      <c r="F21" s="16"/>
      <c r="G21" s="16"/>
      <c r="H21" s="17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s="18" customFormat="1" ht="14.25">
      <c r="A22" s="15"/>
      <c r="B22" s="15"/>
      <c r="C22" s="15"/>
      <c r="D22" s="16"/>
      <c r="E22" s="16"/>
      <c r="F22" s="16"/>
      <c r="G22" s="16"/>
      <c r="H22" s="17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4" ht="14.25">
      <c r="A24" s="20" t="s">
        <v>34</v>
      </c>
    </row>
    <row r="25" spans="1:2" ht="14.25">
      <c r="A25">
        <v>1</v>
      </c>
      <c r="B25" t="s">
        <v>35</v>
      </c>
    </row>
    <row r="26" spans="1:2" ht="14.25">
      <c r="A26">
        <v>2</v>
      </c>
      <c r="B26" t="s">
        <v>36</v>
      </c>
    </row>
    <row r="27" spans="1:2" ht="14.25">
      <c r="A27">
        <v>3</v>
      </c>
      <c r="B27" t="s">
        <v>37</v>
      </c>
    </row>
    <row r="28" spans="1:2" ht="14.25">
      <c r="A28">
        <v>4</v>
      </c>
      <c r="B28" t="s">
        <v>38</v>
      </c>
    </row>
    <row r="31" ht="14.25">
      <c r="G31" t="s">
        <v>39</v>
      </c>
    </row>
  </sheetData>
  <sheetProtection/>
  <mergeCells count="19">
    <mergeCell ref="Q4:Q5"/>
    <mergeCell ref="R4:R5"/>
    <mergeCell ref="S4:S5"/>
    <mergeCell ref="H4:H5"/>
    <mergeCell ref="I4:I5"/>
    <mergeCell ref="J4:K4"/>
    <mergeCell ref="M4:M5"/>
    <mergeCell ref="O4:O5"/>
    <mergeCell ref="P4:P5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7480314960629921" bottom="0.7480314960629921" header="0.31496062992125984" footer="0.31496062992125984"/>
  <pageSetup fitToHeight="1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AAT</dc:creator>
  <cp:keywords/>
  <dc:description/>
  <cp:lastModifiedBy>AAT</cp:lastModifiedBy>
  <dcterms:created xsi:type="dcterms:W3CDTF">2011-11-02T07:56:57Z</dcterms:created>
  <dcterms:modified xsi:type="dcterms:W3CDTF">2011-11-02T07:58:01Z</dcterms:modified>
  <cp:category/>
  <cp:version/>
  <cp:contentType/>
  <cp:contentStatus/>
</cp:coreProperties>
</file>